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МОНИТОРИНГ\2024 год\3 квартал\"/>
    </mc:Choice>
  </mc:AlternateContent>
  <bookViews>
    <workbookView xWindow="0" yWindow="0" windowWidth="28800" windowHeight="12435"/>
  </bookViews>
  <sheets>
    <sheet name="рейтинг 9 мес.2024" sheetId="1" r:id="rId1"/>
  </sheets>
  <externalReferences>
    <externalReference r:id="rId2"/>
  </externalReferences>
  <definedNames>
    <definedName name="_xlnm.Print_Titles" localSheetId="0">'рейтинг 9 мес.2024'!#REF!</definedName>
    <definedName name="_xlnm.Print_Area" localSheetId="0">'рейтинг 9 мес.2024'!$A$1:$F$36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5" i="1"/>
  <c r="C15" i="1" s="1"/>
  <c r="E15" i="1"/>
  <c r="E16" i="1"/>
  <c r="D16" i="1" s="1"/>
  <c r="C16" i="1" s="1"/>
  <c r="D17" i="1"/>
  <c r="C17" i="1" s="1"/>
  <c r="D18" i="1"/>
  <c r="C18" i="1" s="1"/>
  <c r="D19" i="1"/>
  <c r="C19" i="1" s="1"/>
  <c r="E19" i="1"/>
  <c r="E20" i="1"/>
  <c r="D20" i="1" s="1"/>
  <c r="C20" i="1" s="1"/>
  <c r="D23" i="1"/>
  <c r="E23" i="1" s="1"/>
  <c r="E25" i="1" s="1"/>
  <c r="F23" i="1" s="1"/>
  <c r="D24" i="1"/>
  <c r="E24" i="1"/>
  <c r="D28" i="1"/>
  <c r="E28" i="1" s="1"/>
  <c r="E30" i="1" s="1"/>
  <c r="F28" i="1" s="1"/>
  <c r="D29" i="1"/>
  <c r="E29" i="1"/>
</calcChain>
</file>

<file path=xl/sharedStrings.xml><?xml version="1.0" encoding="utf-8"?>
<sst xmlns="http://schemas.openxmlformats.org/spreadsheetml/2006/main" count="32" uniqueCount="26">
  <si>
    <t xml:space="preserve">SUM R = </t>
  </si>
  <si>
    <t>комитет по образованию</t>
  </si>
  <si>
    <t>комитет по культуре, молодежной политике и спорту</t>
  </si>
  <si>
    <t>на 01.01.2016 г.</t>
  </si>
  <si>
    <t>на 01.01.2017</t>
  </si>
  <si>
    <t>X</t>
  </si>
  <si>
    <t>Оценка среднего уровня качества финансового менеджмента главных администраторов средств бюджета (MR)</t>
  </si>
  <si>
    <t>контрольно-счетная комиссия</t>
  </si>
  <si>
    <t>собрание представителей</t>
  </si>
  <si>
    <t>администрация</t>
  </si>
  <si>
    <t xml:space="preserve">финансовое управление </t>
  </si>
  <si>
    <t>Максимальная оценка качества финансового менеджмента
(МАХ)</t>
  </si>
  <si>
    <t xml:space="preserve">Суммарная оценка качества финансового менеджмента </t>
  </si>
  <si>
    <t>Уровень качества финансового менеджмента (Q)
max = 1,0</t>
  </si>
  <si>
    <t>рейтинговая оценка ГРБС 
R
max = 50 баллов</t>
  </si>
  <si>
    <t>Наименование ГАСБ</t>
  </si>
  <si>
    <t>№</t>
  </si>
  <si>
    <t>за 9 мес. 2024 года</t>
  </si>
  <si>
    <t>ПО КАЧЕСТВУ ФИНАНСОВОГО МЕНЕДЖМЕНТА</t>
  </si>
  <si>
    <t>ГЛАВНЫХ АДМИНИСТРАТОРОВ СРЕДСТВ БЮДЖЕТА</t>
  </si>
  <si>
    <t>СВОДНЫЙ РЕЙТИНГ</t>
  </si>
  <si>
    <t>распорядителей бюджетных средств</t>
  </si>
  <si>
    <t>финансового менеджмента главных</t>
  </si>
  <si>
    <t>балльной оценки качества</t>
  </si>
  <si>
    <t>к Методике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</si>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</sst>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2" borderId="0" xfId="0" applyFont="1" applyFill="1"/>
    <xf numFmtId="2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164" fontId="1" fillId="2" borderId="2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justify" vertical="top" wrapText="1"/>
    </xf>
    <xf numFmtId="2" fontId="1" fillId="2" borderId="3" xfId="0" applyNumberFormat="1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2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justify" vertical="top" wrapText="1"/>
    </xf>
    <xf numFmtId="2" fontId="1" fillId="0" borderId="3" xfId="0" applyNumberFormat="1" applyFont="1" applyBorder="1" applyAlignment="1">
      <alignment vertical="center"/>
    </xf>
    <xf numFmtId="165" fontId="1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0" xfId="0" applyFont="1"/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justify"/>
    </xf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&#1048;%20&#1044;&#1054;&#1050;&#1059;&#1052;&#1045;&#1053;&#1058;&#1067;/&#1052;&#1054;&#1053;&#1048;&#1058;&#1054;&#1056;&#1048;&#1053;&#1043;/2024%20&#1075;&#1086;&#1076;/2%20&#1082;&#1074;&#1072;&#1088;&#1090;&#1072;&#1083;/&#1050;&#1086;&#1087;&#1080;&#1103;%20&#1052;&#1086;&#1085;&#1080;&#1090;&#1086;&#1088;&#1080;&#1085;&#1075;%20&#1075;&#1088;&#1073;&#1089;%20&#1079;&#1072;%202024%20&#1075;&#1086;&#1076;%201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вар. 2"/>
      <sheetName val="анализ главе (2)"/>
      <sheetName val="Культура"/>
      <sheetName val="Образование"/>
      <sheetName val="Лист1"/>
      <sheetName val="Лист2"/>
    </sheetNames>
    <sheetDataSet>
      <sheetData sheetId="0">
        <row r="166">
          <cell r="F166">
            <v>880</v>
          </cell>
          <cell r="G166">
            <v>890</v>
          </cell>
          <cell r="J166">
            <v>240</v>
          </cell>
          <cell r="K166">
            <v>200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H36"/>
  <sheetViews>
    <sheetView tabSelected="1" view="pageBreakPreview" topLeftCell="A6" zoomScale="90" zoomScaleNormal="100" zoomScaleSheetLayoutView="90" workbookViewId="0">
      <selection activeCell="C21" sqref="C21"/>
    </sheetView>
  </sheetViews>
  <sheetFormatPr defaultRowHeight="12.75" x14ac:dyDescent="0.2"/>
  <cols>
    <col min="1" max="1" width="4.5703125" style="1" customWidth="1"/>
    <col min="2" max="2" width="34.85546875" style="1" customWidth="1"/>
    <col min="3" max="3" width="11.5703125" style="3" customWidth="1"/>
    <col min="4" max="4" width="27.5703125" style="1" customWidth="1"/>
    <col min="5" max="5" width="12.28515625" style="2" customWidth="1"/>
    <col min="6" max="6" width="26.28515625" style="1" customWidth="1"/>
    <col min="7" max="16384" width="9.140625" style="1"/>
  </cols>
  <sheetData>
    <row r="1" spans="1:8" ht="15.75" hidden="1" customHeight="1" x14ac:dyDescent="0.2">
      <c r="E1" s="38" t="s">
        <v>25</v>
      </c>
    </row>
    <row r="2" spans="1:8" ht="13.5" hidden="1" customHeight="1" x14ac:dyDescent="0.2">
      <c r="E2" s="38" t="s">
        <v>24</v>
      </c>
    </row>
    <row r="3" spans="1:8" hidden="1" x14ac:dyDescent="0.2">
      <c r="E3" s="38" t="s">
        <v>23</v>
      </c>
    </row>
    <row r="4" spans="1:8" ht="12.75" hidden="1" customHeight="1" x14ac:dyDescent="0.2">
      <c r="E4" s="38" t="s">
        <v>22</v>
      </c>
    </row>
    <row r="5" spans="1:8" ht="13.5" hidden="1" customHeight="1" x14ac:dyDescent="0.2">
      <c r="E5" s="38" t="s">
        <v>21</v>
      </c>
    </row>
    <row r="6" spans="1:8" ht="19.5" customHeight="1" x14ac:dyDescent="0.2">
      <c r="E6" s="38"/>
    </row>
    <row r="7" spans="1:8" s="36" customFormat="1" ht="15.75" x14ac:dyDescent="0.25">
      <c r="A7" s="37" t="s">
        <v>20</v>
      </c>
      <c r="B7" s="37"/>
      <c r="C7" s="37"/>
      <c r="D7" s="37"/>
      <c r="E7" s="37"/>
      <c r="F7" s="37"/>
    </row>
    <row r="8" spans="1:8" s="36" customFormat="1" ht="15.75" x14ac:dyDescent="0.25">
      <c r="A8" s="37" t="s">
        <v>19</v>
      </c>
      <c r="B8" s="37"/>
      <c r="C8" s="37"/>
      <c r="D8" s="37"/>
      <c r="E8" s="37"/>
      <c r="F8" s="37"/>
    </row>
    <row r="9" spans="1:8" s="36" customFormat="1" ht="15.75" x14ac:dyDescent="0.25">
      <c r="A9" s="37" t="s">
        <v>18</v>
      </c>
      <c r="B9" s="37"/>
      <c r="C9" s="37"/>
      <c r="D9" s="37"/>
      <c r="E9" s="37"/>
      <c r="F9" s="37"/>
    </row>
    <row r="10" spans="1:8" s="36" customFormat="1" ht="15.75" x14ac:dyDescent="0.25">
      <c r="A10" s="37" t="s">
        <v>17</v>
      </c>
      <c r="B10" s="37"/>
      <c r="C10" s="37"/>
      <c r="D10" s="37"/>
      <c r="E10" s="37"/>
      <c r="F10" s="37"/>
    </row>
    <row r="11" spans="1:8" ht="27.75" customHeight="1" x14ac:dyDescent="0.2">
      <c r="A11" s="35"/>
    </row>
    <row r="12" spans="1:8" ht="15.75" x14ac:dyDescent="0.25">
      <c r="A12" s="6"/>
      <c r="C12" s="1"/>
      <c r="E12" s="6"/>
    </row>
    <row r="13" spans="1:8" x14ac:dyDescent="0.2">
      <c r="A13" s="34"/>
      <c r="B13"/>
    </row>
    <row r="14" spans="1:8" ht="63.75" x14ac:dyDescent="0.2">
      <c r="A14" s="33" t="s">
        <v>16</v>
      </c>
      <c r="B14" s="25" t="s">
        <v>15</v>
      </c>
      <c r="C14" s="32" t="s">
        <v>14</v>
      </c>
      <c r="D14" s="25" t="s">
        <v>13</v>
      </c>
      <c r="E14" s="32" t="s">
        <v>12</v>
      </c>
      <c r="F14" s="25" t="s">
        <v>11</v>
      </c>
    </row>
    <row r="15" spans="1:8" ht="31.5" x14ac:dyDescent="0.2">
      <c r="A15" s="24">
        <v>1</v>
      </c>
      <c r="B15" s="31" t="s">
        <v>2</v>
      </c>
      <c r="C15" s="30">
        <f>ROUND(D15*50,5)</f>
        <v>49.44444</v>
      </c>
      <c r="D15" s="30">
        <f>E15/F15</f>
        <v>0.98888888888888893</v>
      </c>
      <c r="E15" s="29">
        <f>'[1]анализ вар. 2'!G166</f>
        <v>890</v>
      </c>
      <c r="F15" s="24">
        <v>900</v>
      </c>
      <c r="H15" s="28"/>
    </row>
    <row r="16" spans="1:8" ht="17.25" customHeight="1" x14ac:dyDescent="0.2">
      <c r="A16" s="24">
        <v>2</v>
      </c>
      <c r="B16" s="31" t="s">
        <v>1</v>
      </c>
      <c r="C16" s="30">
        <f>ROUND(D16*50,5)</f>
        <v>48.888890000000004</v>
      </c>
      <c r="D16" s="30">
        <f>E16/F16</f>
        <v>0.97777777777777775</v>
      </c>
      <c r="E16" s="29">
        <f>'[1]анализ вар. 2'!F166</f>
        <v>880</v>
      </c>
      <c r="F16" s="24">
        <v>900</v>
      </c>
      <c r="H16" s="28"/>
    </row>
    <row r="17" spans="1:8" ht="17.25" customHeight="1" x14ac:dyDescent="0.2">
      <c r="A17" s="24">
        <v>3</v>
      </c>
      <c r="B17" s="31" t="s">
        <v>10</v>
      </c>
      <c r="C17" s="30">
        <f>ROUND(D17*50,5)</f>
        <v>48.125</v>
      </c>
      <c r="D17" s="30">
        <f>E17/F17</f>
        <v>0.96250000000000002</v>
      </c>
      <c r="E17" s="29">
        <v>770</v>
      </c>
      <c r="F17" s="24">
        <v>800</v>
      </c>
      <c r="H17" s="28"/>
    </row>
    <row r="18" spans="1:8" ht="17.25" customHeight="1" x14ac:dyDescent="0.2">
      <c r="A18" s="24">
        <v>4</v>
      </c>
      <c r="B18" s="31" t="s">
        <v>9</v>
      </c>
      <c r="C18" s="30">
        <f>ROUND(D18*50,5)</f>
        <v>41</v>
      </c>
      <c r="D18" s="30">
        <f>E18/F18</f>
        <v>0.82</v>
      </c>
      <c r="E18" s="29">
        <v>533</v>
      </c>
      <c r="F18" s="24">
        <v>650</v>
      </c>
      <c r="H18" s="28"/>
    </row>
    <row r="19" spans="1:8" ht="17.25" customHeight="1" x14ac:dyDescent="0.2">
      <c r="A19" s="24">
        <v>5</v>
      </c>
      <c r="B19" s="31" t="s">
        <v>8</v>
      </c>
      <c r="C19" s="30">
        <f>ROUND(D19*50,5)</f>
        <v>48</v>
      </c>
      <c r="D19" s="30">
        <f>E19/F19</f>
        <v>0.96</v>
      </c>
      <c r="E19" s="29">
        <f>'[1]анализ вар. 2'!J166</f>
        <v>240</v>
      </c>
      <c r="F19" s="24">
        <v>250</v>
      </c>
      <c r="H19" s="28"/>
    </row>
    <row r="20" spans="1:8" ht="17.25" customHeight="1" x14ac:dyDescent="0.2">
      <c r="A20" s="24">
        <v>6</v>
      </c>
      <c r="B20" s="31" t="s">
        <v>7</v>
      </c>
      <c r="C20" s="30">
        <f>ROUND(D20*50,5)</f>
        <v>40</v>
      </c>
      <c r="D20" s="30">
        <f>E20/F20</f>
        <v>0.8</v>
      </c>
      <c r="E20" s="29">
        <f>'[1]анализ вар. 2'!K166</f>
        <v>200</v>
      </c>
      <c r="F20" s="24">
        <v>250</v>
      </c>
      <c r="H20" s="28"/>
    </row>
    <row r="21" spans="1:8" ht="60.75" customHeight="1" x14ac:dyDescent="0.2">
      <c r="A21" s="27" t="s">
        <v>6</v>
      </c>
      <c r="B21" s="26"/>
      <c r="C21" s="25">
        <f>ROUND((C15+C16+C17+C18+C19+C20)/6,5)</f>
        <v>45.90972</v>
      </c>
      <c r="D21" s="24"/>
      <c r="E21" s="24" t="s">
        <v>5</v>
      </c>
      <c r="F21" s="24" t="s">
        <v>5</v>
      </c>
      <c r="H21" s="23"/>
    </row>
    <row r="22" spans="1:8" hidden="1" x14ac:dyDescent="0.2">
      <c r="B22" t="s">
        <v>4</v>
      </c>
    </row>
    <row r="23" spans="1:8" ht="25.5" hidden="1" x14ac:dyDescent="0.2">
      <c r="B23" s="21" t="s">
        <v>2</v>
      </c>
      <c r="C23" s="20">
        <v>97</v>
      </c>
      <c r="D23" s="20" t="e">
        <f>ROUND(C23/#REF!,2)</f>
        <v>#REF!</v>
      </c>
      <c r="E23" s="20" t="e">
        <f>ROUND(D23*5,2)</f>
        <v>#REF!</v>
      </c>
      <c r="F23" s="22" t="e">
        <f>ROUND(E25/2,2)</f>
        <v>#REF!</v>
      </c>
    </row>
    <row r="24" spans="1:8" hidden="1" x14ac:dyDescent="0.2">
      <c r="B24" s="21" t="s">
        <v>1</v>
      </c>
      <c r="C24" s="20">
        <v>98</v>
      </c>
      <c r="D24" s="20" t="e">
        <f>ROUND(C24/#REF!,2)</f>
        <v>#REF!</v>
      </c>
      <c r="E24" s="20" t="e">
        <f>ROUND(D24*5,2)</f>
        <v>#REF!</v>
      </c>
      <c r="F24" s="19"/>
    </row>
    <row r="25" spans="1:8" hidden="1" x14ac:dyDescent="0.2">
      <c r="D25" s="18" t="s">
        <v>0</v>
      </c>
      <c r="E25" s="17" t="e">
        <f>SUM(E23:E24)</f>
        <v>#REF!</v>
      </c>
    </row>
    <row r="26" spans="1:8" hidden="1" x14ac:dyDescent="0.2"/>
    <row r="27" spans="1:8" hidden="1" x14ac:dyDescent="0.2">
      <c r="B27" s="16" t="s">
        <v>3</v>
      </c>
      <c r="C27" s="10"/>
      <c r="D27" s="7"/>
      <c r="E27" s="15"/>
      <c r="F27" s="7"/>
    </row>
    <row r="28" spans="1:8" ht="25.5" hidden="1" x14ac:dyDescent="0.2">
      <c r="B28" s="13" t="s">
        <v>2</v>
      </c>
      <c r="C28" s="12">
        <v>97</v>
      </c>
      <c r="D28" s="12" t="e">
        <f>ROUND(C28/#REF!,2)</f>
        <v>#REF!</v>
      </c>
      <c r="E28" s="12" t="e">
        <f>ROUND(D28*5,2)</f>
        <v>#REF!</v>
      </c>
      <c r="F28" s="14" t="e">
        <f>ROUND(E30/2,2)</f>
        <v>#REF!</v>
      </c>
    </row>
    <row r="29" spans="1:8" hidden="1" x14ac:dyDescent="0.2">
      <c r="B29" s="13" t="s">
        <v>1</v>
      </c>
      <c r="C29" s="12">
        <v>96</v>
      </c>
      <c r="D29" s="12" t="e">
        <f>ROUND(C29/#REF!,2)</f>
        <v>#REF!</v>
      </c>
      <c r="E29" s="12" t="e">
        <f>ROUND(D29*5,2)</f>
        <v>#REF!</v>
      </c>
      <c r="F29" s="11"/>
    </row>
    <row r="30" spans="1:8" hidden="1" x14ac:dyDescent="0.2">
      <c r="B30" s="7"/>
      <c r="C30" s="10"/>
      <c r="D30" s="9" t="s">
        <v>0</v>
      </c>
      <c r="E30" s="8" t="e">
        <f>SUM(E28:E29)</f>
        <v>#REF!</v>
      </c>
      <c r="F30" s="7"/>
    </row>
    <row r="31" spans="1:8" hidden="1" x14ac:dyDescent="0.2"/>
    <row r="32" spans="1:8" hidden="1" x14ac:dyDescent="0.2"/>
    <row r="35" spans="1:6" ht="15.75" x14ac:dyDescent="0.25">
      <c r="A35" s="6"/>
      <c r="C35" s="1"/>
    </row>
    <row r="36" spans="1:6" ht="15.75" x14ac:dyDescent="0.25">
      <c r="A36" s="6"/>
      <c r="C36" s="1"/>
      <c r="D36" s="5"/>
      <c r="F36" s="4"/>
    </row>
  </sheetData>
  <mergeCells count="5">
    <mergeCell ref="A21:B21"/>
    <mergeCell ref="A7:F7"/>
    <mergeCell ref="A8:F8"/>
    <mergeCell ref="A9:F9"/>
    <mergeCell ref="A10:F10"/>
  </mergeCells>
  <pageMargins left="0.9055118110236221" right="0.15748031496062992" top="0.70866141732283472" bottom="0.55118110236220474" header="0.23622047244094491" footer="0.23622047244094491"/>
  <pageSetup paperSize="9" scale="79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9 мес.2024</vt:lpstr>
      <vt:lpstr>'рейтинг 9 мес.2024'!Область_печати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Чапала</dc:creator>
  <cp:lastModifiedBy>Чапала</cp:lastModifiedBy>
  <dcterms:created xsi:type="dcterms:W3CDTF">2024-10-16T08:32:22Z</dcterms:created>
  <dcterms:modified xsi:type="dcterms:W3CDTF">2024-10-16T08:49:19Z</dcterms:modified>
</cp:coreProperties>
</file>